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tekst.sharepoint.com/sites/DOK-Dokumentsenter/Delte dokumenter/General/14_Veiledninger og Teknsik dok/"/>
    </mc:Choice>
  </mc:AlternateContent>
  <xr:revisionPtr revIDLastSave="148" documentId="13_ncr:1_{7E0C3F0F-6248-46B1-9231-AD266674C32D}" xr6:coauthVersionLast="47" xr6:coauthVersionMax="47" xr10:uidLastSave="{1BC61CB2-F265-49B4-9D02-908838A92B91}"/>
  <workbookProtection workbookAlgorithmName="SHA-512" workbookHashValue="PNqu9DeYlsmAmDPESijM2LUB8z7ftKxMqNgVUX4BvUsboZBbsTMa7LE0iU+cFBcwjPRwsjkfKvgqyrN0rxeO5A==" workbookSaltValue="zfx8fjy6igEvGGKXfvoJOA==" workbookSpinCount="100000" lockStructure="1"/>
  <bookViews>
    <workbookView xWindow="-120" yWindow="-120" windowWidth="29040" windowHeight="15720" xr2:uid="{00000000-000D-0000-FFFF-FFFF00000000}"/>
  </bookViews>
  <sheets>
    <sheet name="Maksimal kabellengd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1" i="1" l="1"/>
  <c r="U12" i="1"/>
  <c r="U13" i="1"/>
  <c r="U14" i="1"/>
  <c r="U15" i="1"/>
  <c r="T15" i="1"/>
  <c r="T11" i="1"/>
  <c r="T12" i="1"/>
  <c r="T13" i="1"/>
  <c r="T14" i="1"/>
  <c r="S11" i="1"/>
  <c r="S12" i="1"/>
  <c r="S13" i="1"/>
  <c r="S14" i="1"/>
  <c r="S15" i="1"/>
  <c r="R11" i="1"/>
  <c r="R12" i="1"/>
  <c r="R13" i="1"/>
  <c r="R14" i="1"/>
  <c r="R15" i="1"/>
  <c r="Q11" i="1"/>
  <c r="Q12" i="1"/>
  <c r="Q13" i="1"/>
  <c r="Q14" i="1"/>
  <c r="Q15" i="1"/>
  <c r="P11" i="1"/>
  <c r="P12" i="1"/>
  <c r="P13" i="1"/>
  <c r="P14" i="1"/>
  <c r="P15" i="1"/>
  <c r="O13" i="1"/>
  <c r="O14" i="1"/>
  <c r="O15" i="1"/>
  <c r="N13" i="1"/>
  <c r="N14" i="1"/>
  <c r="N15" i="1"/>
  <c r="O12" i="1"/>
  <c r="N12" i="1"/>
  <c r="V13" i="1"/>
  <c r="V12" i="1"/>
  <c r="V14" i="1"/>
  <c r="V15" i="1"/>
  <c r="V3" i="1" l="1"/>
  <c r="V4" i="1"/>
  <c r="V5" i="1"/>
  <c r="V6" i="1"/>
  <c r="V7" i="1"/>
  <c r="V8" i="1"/>
  <c r="V9" i="1"/>
  <c r="V10" i="1"/>
  <c r="V11" i="1"/>
  <c r="U3" i="1"/>
  <c r="U4" i="1"/>
  <c r="U5" i="1"/>
  <c r="U6" i="1"/>
  <c r="U7" i="1"/>
  <c r="U8" i="1"/>
  <c r="U9" i="1"/>
  <c r="U10" i="1"/>
  <c r="T3" i="1"/>
  <c r="T4" i="1"/>
  <c r="T5" i="1"/>
  <c r="T6" i="1"/>
  <c r="T7" i="1"/>
  <c r="T8" i="1"/>
  <c r="T9" i="1"/>
  <c r="T10" i="1"/>
  <c r="S3" i="1"/>
  <c r="S4" i="1"/>
  <c r="S5" i="1"/>
  <c r="S6" i="1"/>
  <c r="S7" i="1"/>
  <c r="S8" i="1"/>
  <c r="S9" i="1"/>
  <c r="S10" i="1"/>
  <c r="R3" i="1"/>
  <c r="R4" i="1"/>
  <c r="R5" i="1"/>
  <c r="R6" i="1"/>
  <c r="R7" i="1"/>
  <c r="R8" i="1"/>
  <c r="R9" i="1"/>
  <c r="R10" i="1"/>
  <c r="Q3" i="1"/>
  <c r="Q4" i="1"/>
  <c r="Q5" i="1"/>
  <c r="Q6" i="1"/>
  <c r="Q7" i="1"/>
  <c r="Q8" i="1"/>
  <c r="Q9" i="1"/>
  <c r="Q10" i="1"/>
  <c r="P3" i="1"/>
  <c r="P4" i="1"/>
  <c r="P5" i="1"/>
  <c r="P6" i="1"/>
  <c r="P7" i="1"/>
  <c r="P8" i="1"/>
  <c r="P9" i="1"/>
  <c r="P10" i="1"/>
  <c r="P2" i="1"/>
  <c r="Q2" i="1"/>
  <c r="R2" i="1"/>
  <c r="S2" i="1"/>
  <c r="T2" i="1"/>
  <c r="U2" i="1"/>
  <c r="V2" i="1"/>
  <c r="O3" i="1"/>
  <c r="O4" i="1"/>
  <c r="O5" i="1"/>
  <c r="O6" i="1"/>
  <c r="O7" i="1"/>
  <c r="O8" i="1"/>
  <c r="O9" i="1"/>
  <c r="O10" i="1"/>
  <c r="O11" i="1"/>
  <c r="O2" i="1"/>
  <c r="C24" i="1" l="1"/>
  <c r="A24" i="1" s="1"/>
  <c r="C21" i="1"/>
  <c r="A21" i="1" s="1"/>
  <c r="C28" i="1"/>
  <c r="A28" i="1" s="1"/>
  <c r="C27" i="1"/>
  <c r="A27" i="1" s="1"/>
  <c r="C26" i="1"/>
  <c r="A26" i="1" s="1"/>
  <c r="C25" i="1"/>
  <c r="A25" i="1" s="1"/>
  <c r="C23" i="1"/>
  <c r="A23" i="1" s="1"/>
  <c r="C22" i="1"/>
  <c r="A22" i="1" s="1"/>
  <c r="N2" i="1"/>
  <c r="N3" i="1"/>
  <c r="N4" i="1"/>
  <c r="N5" i="1"/>
  <c r="N6" i="1"/>
  <c r="N7" i="1"/>
  <c r="N8" i="1"/>
  <c r="N9" i="1"/>
  <c r="N10" i="1"/>
  <c r="N11" i="1"/>
  <c r="P27" i="1" l="1"/>
  <c r="F26" i="1" s="1"/>
  <c r="P26" i="1"/>
  <c r="F25" i="1" s="1"/>
  <c r="P24" i="1"/>
  <c r="F23" i="1" s="1"/>
  <c r="P28" i="1"/>
  <c r="F27" i="1" s="1"/>
  <c r="P25" i="1"/>
  <c r="F24" i="1" s="1"/>
  <c r="P29" i="1"/>
  <c r="F28" i="1" s="1"/>
  <c r="P22" i="1"/>
  <c r="F21" i="1" s="1"/>
  <c r="P23" i="1" l="1"/>
  <c r="O32" i="1"/>
  <c r="J21" i="1" s="1"/>
  <c r="B30" i="1" s="1"/>
  <c r="S24" i="1"/>
  <c r="O37" i="1" s="1"/>
  <c r="D23" i="1" s="1"/>
  <c r="G23" i="1" s="1"/>
  <c r="H23" i="1" s="1"/>
  <c r="S29" i="1"/>
  <c r="O42" i="1" s="1"/>
  <c r="D28" i="1" s="1"/>
  <c r="G28" i="1" s="1"/>
  <c r="H28" i="1" s="1"/>
  <c r="S26" i="1"/>
  <c r="O39" i="1" s="1"/>
  <c r="D25" i="1" s="1"/>
  <c r="G25" i="1" s="1"/>
  <c r="H25" i="1" s="1"/>
  <c r="S22" i="1"/>
  <c r="O35" i="1" s="1"/>
  <c r="S25" i="1"/>
  <c r="O38" i="1" s="1"/>
  <c r="D24" i="1" s="1"/>
  <c r="G24" i="1" s="1"/>
  <c r="H24" i="1" s="1"/>
  <c r="S28" i="1"/>
  <c r="O41" i="1" s="1"/>
  <c r="D27" i="1" s="1"/>
  <c r="G27" i="1" s="1"/>
  <c r="H27" i="1" s="1"/>
  <c r="S27" i="1"/>
  <c r="O40" i="1" s="1"/>
  <c r="D26" i="1" s="1"/>
  <c r="G26" i="1" s="1"/>
  <c r="H26" i="1" s="1"/>
  <c r="D21" i="1" l="1"/>
  <c r="G21" i="1" s="1"/>
  <c r="H21" i="1" s="1"/>
  <c r="S23" i="1"/>
  <c r="F22" i="1"/>
  <c r="O36" i="1" l="1"/>
  <c r="D22" i="1" s="1"/>
  <c r="G22" i="1" s="1"/>
  <c r="H22" i="1" s="1"/>
  <c r="U22" i="1"/>
  <c r="T22" i="1"/>
  <c r="U25" i="1"/>
  <c r="T25" i="1"/>
  <c r="U29" i="1"/>
  <c r="T29" i="1"/>
  <c r="T26" i="1"/>
  <c r="U26" i="1"/>
  <c r="T27" i="1"/>
  <c r="U27" i="1"/>
  <c r="U24" i="1"/>
  <c r="T24" i="1"/>
  <c r="U28" i="1"/>
  <c r="T28" i="1"/>
  <c r="T23" i="1" l="1"/>
  <c r="U23" i="1"/>
</calcChain>
</file>

<file path=xl/sharedStrings.xml><?xml version="1.0" encoding="utf-8"?>
<sst xmlns="http://schemas.openxmlformats.org/spreadsheetml/2006/main" count="105" uniqueCount="73">
  <si>
    <t>TWT88141WK</t>
  </si>
  <si>
    <t>Produktkode</t>
  </si>
  <si>
    <t>Armaturnavn</t>
  </si>
  <si>
    <t>TWT9241WK</t>
  </si>
  <si>
    <t>ZONESPOT II LOWBAY</t>
  </si>
  <si>
    <t>LINESPOT II MIDBAY</t>
  </si>
  <si>
    <t>TWT9341WK</t>
  </si>
  <si>
    <t>TWT9941WK</t>
  </si>
  <si>
    <t>ZONESPOT II MIDBAY</t>
  </si>
  <si>
    <t>LINESPOT II LOWBAY</t>
  </si>
  <si>
    <t>TWT4341WK</t>
  </si>
  <si>
    <t>SOLID LINE MIDBAY</t>
  </si>
  <si>
    <t>TWT4241WK</t>
  </si>
  <si>
    <t>SOLID LINE LOWBAY</t>
  </si>
  <si>
    <t>TWT1441WK</t>
  </si>
  <si>
    <t>TWT3241WK</t>
  </si>
  <si>
    <t>SOLID ZONE LOWBAY</t>
  </si>
  <si>
    <t>SOLID ZONE MIDBAY</t>
  </si>
  <si>
    <t>TWT3641WK</t>
  </si>
  <si>
    <t>TWT0441WK</t>
  </si>
  <si>
    <t>Effekt</t>
  </si>
  <si>
    <t>Innfelt</t>
  </si>
  <si>
    <t>Påvegg</t>
  </si>
  <si>
    <t>Totaleffekt</t>
  </si>
  <si>
    <t>Kurs 1</t>
  </si>
  <si>
    <t>Kurs 2</t>
  </si>
  <si>
    <t>Kurs 3</t>
  </si>
  <si>
    <t>Kurs 4</t>
  </si>
  <si>
    <t>Kurs 5</t>
  </si>
  <si>
    <t>Kurs 6</t>
  </si>
  <si>
    <t>Kurs 7</t>
  </si>
  <si>
    <t>Kurs 8</t>
  </si>
  <si>
    <t>Spenning</t>
  </si>
  <si>
    <t>Maksimal kabellengde</t>
  </si>
  <si>
    <t>Strøm</t>
  </si>
  <si>
    <t>Maksimal spenningsfall</t>
  </si>
  <si>
    <t>Maksimal R</t>
  </si>
  <si>
    <t>Antall kurs 3</t>
  </si>
  <si>
    <t>Antall kurs 4</t>
  </si>
  <si>
    <t>Antall kurs 5</t>
  </si>
  <si>
    <t>Antall kurs 6</t>
  </si>
  <si>
    <t>Antall kurs 7</t>
  </si>
  <si>
    <t>Antall kurs 8</t>
  </si>
  <si>
    <t>Antall kurs 1</t>
  </si>
  <si>
    <t>Antall kurs 2</t>
  </si>
  <si>
    <t>TWT9041WK</t>
  </si>
  <si>
    <t>ESC 90</t>
  </si>
  <si>
    <t>Tak/vegg</t>
  </si>
  <si>
    <t>TWT8041WK</t>
  </si>
  <si>
    <t>ESC 80</t>
  </si>
  <si>
    <t>TWT3041WK</t>
  </si>
  <si>
    <t>SOLID EXIT</t>
  </si>
  <si>
    <t>Strøm (A)</t>
  </si>
  <si>
    <t xml:space="preserve">Totaleffekt </t>
  </si>
  <si>
    <t>Ikmin  24V</t>
  </si>
  <si>
    <t>IK min 20V</t>
  </si>
  <si>
    <t>Montering</t>
  </si>
  <si>
    <t>mm2 i kabel</t>
  </si>
  <si>
    <t>Ohm kabel</t>
  </si>
  <si>
    <t>kurs 1</t>
  </si>
  <si>
    <t>kurs 2</t>
  </si>
  <si>
    <t>kurs 3</t>
  </si>
  <si>
    <t>kurs 4</t>
  </si>
  <si>
    <t>kurs 5</t>
  </si>
  <si>
    <t>kurs 6</t>
  </si>
  <si>
    <t>kurs 7</t>
  </si>
  <si>
    <t>kurs 8</t>
  </si>
  <si>
    <t>Lengde</t>
  </si>
  <si>
    <t>Spenningsfall</t>
  </si>
  <si>
    <t>TWT1641WK</t>
  </si>
  <si>
    <t>STEP</t>
  </si>
  <si>
    <t>SMOOTH</t>
  </si>
  <si>
    <t>TWTA841WK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</si>
</sst>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2" xfId="0" applyFill="1" applyBorder="1"/>
    <xf numFmtId="0" fontId="0" fillId="3" borderId="5" xfId="0" applyFill="1" applyBorder="1"/>
    <xf numFmtId="0" fontId="0" fillId="3" borderId="1" xfId="0" applyFill="1" applyBorder="1"/>
    <xf numFmtId="0" fontId="0" fillId="3" borderId="7" xfId="0" applyFill="1" applyBorder="1"/>
    <xf numFmtId="0" fontId="0" fillId="3" borderId="8" xfId="0" applyFill="1" applyBorder="1"/>
    <xf numFmtId="0" fontId="0" fillId="2" borderId="5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2" fillId="3" borderId="3" xfId="0" applyFont="1" applyFill="1" applyBorder="1"/>
    <xf numFmtId="0" fontId="2" fillId="3" borderId="4" xfId="0" applyFont="1" applyFill="1" applyBorder="1"/>
    <xf numFmtId="0" fontId="2" fillId="3" borderId="11" xfId="0" applyFont="1" applyFill="1" applyBorder="1"/>
    <xf numFmtId="0" fontId="2" fillId="3" borderId="2" xfId="0" applyFont="1" applyFill="1" applyBorder="1"/>
    <xf numFmtId="2" fontId="0" fillId="0" borderId="0" xfId="0" applyNumberFormat="1"/>
    <xf numFmtId="2" fontId="0" fillId="3" borderId="1" xfId="0" applyNumberFormat="1" applyFill="1" applyBorder="1"/>
    <xf numFmtId="164" fontId="0" fillId="3" borderId="1" xfId="0" applyNumberFormat="1" applyFill="1" applyBorder="1"/>
    <xf numFmtId="0" fontId="0" fillId="3" borderId="12" xfId="0" applyFill="1" applyBorder="1"/>
    <xf numFmtId="0" fontId="0" fillId="4" borderId="12" xfId="0" applyFill="1" applyBorder="1" applyProtection="1">
      <protection locked="0"/>
    </xf>
    <xf numFmtId="164" fontId="0" fillId="3" borderId="6" xfId="0" applyNumberFormat="1" applyFill="1" applyBorder="1"/>
    <xf numFmtId="2" fontId="0" fillId="3" borderId="8" xfId="0" applyNumberFormat="1" applyFill="1" applyBorder="1"/>
    <xf numFmtId="164" fontId="0" fillId="3" borderId="8" xfId="0" applyNumberFormat="1" applyFill="1" applyBorder="1"/>
    <xf numFmtId="164" fontId="0" fillId="3" borderId="9" xfId="0" applyNumberFormat="1" applyFill="1" applyBorder="1"/>
    <xf numFmtId="0" fontId="0" fillId="3" borderId="13" xfId="0" applyFill="1" applyBorder="1"/>
    <xf numFmtId="2" fontId="0" fillId="3" borderId="13" xfId="0" applyNumberFormat="1" applyFill="1" applyBorder="1"/>
    <xf numFmtId="164" fontId="0" fillId="3" borderId="13" xfId="0" applyNumberFormat="1" applyFill="1" applyBorder="1"/>
    <xf numFmtId="164" fontId="0" fillId="3" borderId="14" xfId="0" applyNumberFormat="1" applyFill="1" applyBorder="1"/>
    <xf numFmtId="0" fontId="0" fillId="5" borderId="0" xfId="0" applyFill="1"/>
    <xf numFmtId="0" fontId="3" fillId="5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" fontId="0" fillId="3" borderId="13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2" borderId="18" xfId="0" applyFill="1" applyBorder="1" applyProtection="1">
      <protection locked="0"/>
    </xf>
    <xf numFmtId="0" fontId="2" fillId="3" borderId="19" xfId="0" applyFont="1" applyFill="1" applyBorder="1"/>
    <xf numFmtId="0" fontId="2" fillId="3" borderId="20" xfId="0" applyFont="1" applyFill="1" applyBorder="1"/>
    <xf numFmtId="0" fontId="2" fillId="3" borderId="21" xfId="0" applyFont="1" applyFill="1" applyBorder="1"/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3" borderId="15" xfId="0" applyFill="1" applyBorder="1"/>
    <xf numFmtId="0" fontId="0" fillId="3" borderId="17" xfId="0" applyFill="1" applyBorder="1"/>
    <xf numFmtId="0" fontId="0" fillId="3" borderId="16" xfId="0" applyFill="1" applyBorder="1"/>
    <xf numFmtId="0" fontId="0" fillId="3" borderId="22" xfId="0" applyFill="1" applyBorder="1"/>
    <xf numFmtId="0" fontId="2" fillId="5" borderId="11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</cellXfs>
  <cellStyles count="1">
    <cellStyle name="Normal" xfId="0" builtinId="0"/>
  </cellStyles>
  <dxfs count="11"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254000</xdr:colOff>
      <xdr:row>23</xdr:row>
      <xdr:rowOff>1431</xdr:rowOff>
    </xdr:from>
    <xdr:to>
      <xdr:col>11</xdr:col>
      <xdr:colOff>428626</xdr:colOff>
      <xdr:row>27</xdr:row>
      <xdr:rowOff>124510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3D2B329-352C-4E29-BC15-5FC070AE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38167" y="4181848"/>
          <a:ext cx="1910292" cy="8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2"/>
  <sheetViews>
    <sheetView showGridLines="0" tabSelected="1" zoomScale="90" zoomScaleNormal="90" workbookViewId="0">
      <selection activeCell="C14" sqref="C14"/>
    </sheetView>
  </sheetViews>
  <sheetFormatPr defaultColWidth="0" defaultRowHeight="15" zeroHeight="1" x14ac:dyDescent="0.25"/>
  <cols>
    <col min="1" max="1" width="15" customWidth="1"/>
    <col min="2" max="3" width="21.42578125" customWidth="1"/>
    <col min="4" max="4" width="8.7109375" customWidth="1"/>
    <col min="5" max="12" width="13" customWidth="1"/>
    <col min="13" max="13" width="12.28515625" customWidth="1"/>
    <col min="14" max="14" width="15.140625" hidden="1" customWidth="1"/>
    <col min="15" max="15" width="18.85546875" hidden="1" customWidth="1"/>
    <col min="16" max="16" width="21.42578125" hidden="1" customWidth="1"/>
    <col min="17" max="17" width="30" hidden="1" customWidth="1"/>
    <col min="18" max="18" width="18.7109375" hidden="1" customWidth="1"/>
    <col min="19" max="19" width="19.140625" hidden="1" customWidth="1"/>
    <col min="20" max="20" width="18.140625" hidden="1" customWidth="1"/>
    <col min="21" max="21" width="24.7109375" hidden="1" customWidth="1"/>
    <col min="22" max="22" width="29.42578125" hidden="1" customWidth="1"/>
    <col min="23" max="16384" width="11.42578125" hidden="1"/>
  </cols>
  <sheetData>
    <row r="1" spans="1:2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t="s">
        <v>23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</row>
    <row r="2" spans="1:22" ht="15.75" thickBot="1" x14ac:dyDescent="0.3">
      <c r="A2" s="16" t="s">
        <v>1</v>
      </c>
      <c r="B2" s="13" t="s">
        <v>2</v>
      </c>
      <c r="C2" s="13" t="s">
        <v>56</v>
      </c>
      <c r="D2" s="13" t="s">
        <v>20</v>
      </c>
      <c r="E2" s="13" t="s">
        <v>43</v>
      </c>
      <c r="F2" s="13" t="s">
        <v>44</v>
      </c>
      <c r="G2" s="13" t="s">
        <v>37</v>
      </c>
      <c r="H2" s="14" t="s">
        <v>38</v>
      </c>
      <c r="I2" s="38" t="s">
        <v>39</v>
      </c>
      <c r="J2" s="39" t="s">
        <v>40</v>
      </c>
      <c r="K2" s="39" t="s">
        <v>41</v>
      </c>
      <c r="L2" s="40" t="s">
        <v>42</v>
      </c>
      <c r="M2" s="30"/>
      <c r="N2">
        <f t="shared" ref="N2:N14" si="0">D3*E3</f>
        <v>0</v>
      </c>
      <c r="O2">
        <f>$D3*E3</f>
        <v>0</v>
      </c>
      <c r="P2">
        <f t="shared" ref="P2:V14" si="1">$D3*F3</f>
        <v>0</v>
      </c>
      <c r="Q2">
        <f t="shared" si="1"/>
        <v>0</v>
      </c>
      <c r="R2">
        <f t="shared" si="1"/>
        <v>0</v>
      </c>
      <c r="S2">
        <f t="shared" si="1"/>
        <v>0</v>
      </c>
      <c r="T2">
        <f t="shared" si="1"/>
        <v>0</v>
      </c>
      <c r="U2">
        <f t="shared" si="1"/>
        <v>0</v>
      </c>
      <c r="V2">
        <f t="shared" si="1"/>
        <v>0</v>
      </c>
    </row>
    <row r="3" spans="1:22" x14ac:dyDescent="0.25">
      <c r="A3" s="7" t="s">
        <v>0</v>
      </c>
      <c r="B3" s="8" t="s">
        <v>5</v>
      </c>
      <c r="C3" s="8" t="s">
        <v>22</v>
      </c>
      <c r="D3" s="8">
        <v>3.1</v>
      </c>
      <c r="E3" s="1"/>
      <c r="F3" s="1"/>
      <c r="G3" s="1"/>
      <c r="H3" s="5"/>
      <c r="I3" s="41"/>
      <c r="J3" s="42"/>
      <c r="K3" s="42"/>
      <c r="L3" s="43"/>
      <c r="M3" s="30"/>
      <c r="N3">
        <f t="shared" si="0"/>
        <v>0</v>
      </c>
      <c r="O3">
        <f t="shared" ref="O3:O14" si="2">$D4*E4</f>
        <v>0</v>
      </c>
      <c r="P3">
        <f t="shared" si="1"/>
        <v>0</v>
      </c>
      <c r="Q3">
        <f t="shared" si="1"/>
        <v>0</v>
      </c>
      <c r="R3">
        <f t="shared" si="1"/>
        <v>0</v>
      </c>
      <c r="S3">
        <f t="shared" si="1"/>
        <v>0</v>
      </c>
      <c r="T3">
        <f t="shared" si="1"/>
        <v>0</v>
      </c>
      <c r="U3">
        <f t="shared" si="1"/>
        <v>0</v>
      </c>
      <c r="V3">
        <f t="shared" si="1"/>
        <v>0</v>
      </c>
    </row>
    <row r="4" spans="1:22" x14ac:dyDescent="0.25">
      <c r="A4" s="7" t="s">
        <v>3</v>
      </c>
      <c r="B4" s="8" t="s">
        <v>4</v>
      </c>
      <c r="C4" s="8" t="s">
        <v>22</v>
      </c>
      <c r="D4" s="8">
        <v>3.1</v>
      </c>
      <c r="E4" s="1"/>
      <c r="F4" s="1"/>
      <c r="G4" s="1"/>
      <c r="H4" s="1"/>
      <c r="I4" s="1"/>
      <c r="J4" s="1"/>
      <c r="K4" s="1"/>
      <c r="L4" s="1"/>
      <c r="M4" s="30"/>
      <c r="N4">
        <f t="shared" si="0"/>
        <v>0</v>
      </c>
      <c r="O4">
        <f t="shared" si="2"/>
        <v>0</v>
      </c>
      <c r="P4">
        <f t="shared" si="1"/>
        <v>0</v>
      </c>
      <c r="Q4">
        <f t="shared" si="1"/>
        <v>0</v>
      </c>
      <c r="R4">
        <f t="shared" si="1"/>
        <v>0</v>
      </c>
      <c r="S4">
        <f t="shared" si="1"/>
        <v>0</v>
      </c>
      <c r="T4">
        <f t="shared" si="1"/>
        <v>0</v>
      </c>
      <c r="U4">
        <f t="shared" si="1"/>
        <v>0</v>
      </c>
      <c r="V4">
        <f t="shared" si="1"/>
        <v>0</v>
      </c>
    </row>
    <row r="5" spans="1:22" x14ac:dyDescent="0.25">
      <c r="A5" s="7" t="s">
        <v>6</v>
      </c>
      <c r="B5" s="8" t="s">
        <v>8</v>
      </c>
      <c r="C5" s="8" t="s">
        <v>22</v>
      </c>
      <c r="D5" s="8">
        <v>3.1</v>
      </c>
      <c r="E5" s="1"/>
      <c r="F5" s="1"/>
      <c r="G5" s="1"/>
      <c r="H5" s="5"/>
      <c r="I5" s="11"/>
      <c r="J5" s="1"/>
      <c r="K5" s="1"/>
      <c r="L5" s="2"/>
      <c r="M5" s="30"/>
      <c r="N5">
        <f t="shared" si="0"/>
        <v>0</v>
      </c>
      <c r="O5">
        <f t="shared" si="2"/>
        <v>0</v>
      </c>
      <c r="P5">
        <f t="shared" si="1"/>
        <v>0</v>
      </c>
      <c r="Q5">
        <f t="shared" si="1"/>
        <v>0</v>
      </c>
      <c r="R5">
        <f t="shared" si="1"/>
        <v>0</v>
      </c>
      <c r="S5">
        <f t="shared" si="1"/>
        <v>0</v>
      </c>
      <c r="T5">
        <f t="shared" si="1"/>
        <v>0</v>
      </c>
      <c r="U5">
        <f t="shared" si="1"/>
        <v>0</v>
      </c>
      <c r="V5">
        <f t="shared" si="1"/>
        <v>0</v>
      </c>
    </row>
    <row r="6" spans="1:22" x14ac:dyDescent="0.25">
      <c r="A6" s="7" t="s">
        <v>7</v>
      </c>
      <c r="B6" s="8" t="s">
        <v>9</v>
      </c>
      <c r="C6" s="8" t="s">
        <v>22</v>
      </c>
      <c r="D6" s="8">
        <v>3.1</v>
      </c>
      <c r="E6" s="1"/>
      <c r="F6" s="1"/>
      <c r="G6" s="1"/>
      <c r="H6" s="5"/>
      <c r="I6" s="11"/>
      <c r="J6" s="1"/>
      <c r="K6" s="1"/>
      <c r="L6" s="2"/>
      <c r="M6" s="30"/>
      <c r="N6">
        <f t="shared" si="0"/>
        <v>0</v>
      </c>
      <c r="O6">
        <f t="shared" si="2"/>
        <v>0</v>
      </c>
      <c r="P6">
        <f t="shared" si="1"/>
        <v>0</v>
      </c>
      <c r="Q6">
        <f t="shared" si="1"/>
        <v>0</v>
      </c>
      <c r="R6">
        <f t="shared" si="1"/>
        <v>0</v>
      </c>
      <c r="S6">
        <f t="shared" si="1"/>
        <v>0</v>
      </c>
      <c r="T6">
        <f t="shared" si="1"/>
        <v>0</v>
      </c>
      <c r="U6">
        <f t="shared" si="1"/>
        <v>0</v>
      </c>
      <c r="V6">
        <f t="shared" si="1"/>
        <v>0</v>
      </c>
    </row>
    <row r="7" spans="1:22" x14ac:dyDescent="0.25">
      <c r="A7" s="7" t="s">
        <v>10</v>
      </c>
      <c r="B7" s="8" t="s">
        <v>11</v>
      </c>
      <c r="C7" s="8" t="s">
        <v>22</v>
      </c>
      <c r="D7" s="8">
        <v>3.4</v>
      </c>
      <c r="E7" s="1"/>
      <c r="F7" s="1"/>
      <c r="G7" s="1"/>
      <c r="H7" s="5"/>
      <c r="I7" s="11"/>
      <c r="J7" s="1"/>
      <c r="K7" s="1"/>
      <c r="L7" s="2"/>
      <c r="M7" s="30"/>
      <c r="N7">
        <f t="shared" si="0"/>
        <v>0</v>
      </c>
      <c r="O7">
        <f t="shared" si="2"/>
        <v>0</v>
      </c>
      <c r="P7">
        <f t="shared" si="1"/>
        <v>0</v>
      </c>
      <c r="Q7">
        <f t="shared" si="1"/>
        <v>0</v>
      </c>
      <c r="R7">
        <f t="shared" si="1"/>
        <v>0</v>
      </c>
      <c r="S7">
        <f t="shared" si="1"/>
        <v>0</v>
      </c>
      <c r="T7">
        <f t="shared" si="1"/>
        <v>0</v>
      </c>
      <c r="U7">
        <f t="shared" si="1"/>
        <v>0</v>
      </c>
      <c r="V7">
        <f t="shared" si="1"/>
        <v>0</v>
      </c>
    </row>
    <row r="8" spans="1:22" x14ac:dyDescent="0.25">
      <c r="A8" s="7" t="s">
        <v>12</v>
      </c>
      <c r="B8" s="8" t="s">
        <v>13</v>
      </c>
      <c r="C8" s="8" t="s">
        <v>22</v>
      </c>
      <c r="D8" s="8">
        <v>3.4</v>
      </c>
      <c r="E8" s="1"/>
      <c r="F8" s="1"/>
      <c r="G8" s="1"/>
      <c r="H8" s="5"/>
      <c r="I8" s="11"/>
      <c r="J8" s="1"/>
      <c r="K8" s="1"/>
      <c r="L8" s="2"/>
      <c r="M8" s="30"/>
      <c r="N8">
        <f t="shared" si="0"/>
        <v>0</v>
      </c>
      <c r="O8">
        <f t="shared" si="2"/>
        <v>0</v>
      </c>
      <c r="P8">
        <f t="shared" si="1"/>
        <v>0</v>
      </c>
      <c r="Q8">
        <f t="shared" si="1"/>
        <v>0</v>
      </c>
      <c r="R8">
        <f t="shared" si="1"/>
        <v>0</v>
      </c>
      <c r="S8">
        <f t="shared" si="1"/>
        <v>0</v>
      </c>
      <c r="T8">
        <f t="shared" si="1"/>
        <v>0</v>
      </c>
      <c r="U8">
        <f t="shared" si="1"/>
        <v>0</v>
      </c>
      <c r="V8">
        <f t="shared" si="1"/>
        <v>0</v>
      </c>
    </row>
    <row r="9" spans="1:22" x14ac:dyDescent="0.25">
      <c r="A9" s="7" t="s">
        <v>14</v>
      </c>
      <c r="B9" s="8" t="s">
        <v>9</v>
      </c>
      <c r="C9" s="8" t="s">
        <v>21</v>
      </c>
      <c r="D9" s="8">
        <v>3</v>
      </c>
      <c r="E9" s="1"/>
      <c r="F9" s="1"/>
      <c r="G9" s="1"/>
      <c r="H9" s="5"/>
      <c r="I9" s="11"/>
      <c r="J9" s="1"/>
      <c r="K9" s="1"/>
      <c r="L9" s="2"/>
      <c r="M9" s="30"/>
      <c r="N9">
        <f t="shared" si="0"/>
        <v>0</v>
      </c>
      <c r="O9">
        <f t="shared" si="2"/>
        <v>0</v>
      </c>
      <c r="P9">
        <f t="shared" si="1"/>
        <v>0</v>
      </c>
      <c r="Q9">
        <f t="shared" si="1"/>
        <v>0</v>
      </c>
      <c r="R9">
        <f t="shared" si="1"/>
        <v>0</v>
      </c>
      <c r="S9">
        <f t="shared" si="1"/>
        <v>0</v>
      </c>
      <c r="T9">
        <f t="shared" si="1"/>
        <v>0</v>
      </c>
      <c r="U9">
        <f t="shared" si="1"/>
        <v>0</v>
      </c>
      <c r="V9">
        <f t="shared" si="1"/>
        <v>0</v>
      </c>
    </row>
    <row r="10" spans="1:22" x14ac:dyDescent="0.25">
      <c r="A10" s="7" t="s">
        <v>15</v>
      </c>
      <c r="B10" s="8" t="s">
        <v>16</v>
      </c>
      <c r="C10" s="8" t="s">
        <v>22</v>
      </c>
      <c r="D10" s="8">
        <v>5.6</v>
      </c>
      <c r="E10" s="1"/>
      <c r="F10" s="1"/>
      <c r="G10" s="1"/>
      <c r="H10" s="5"/>
      <c r="I10" s="11"/>
      <c r="J10" s="1"/>
      <c r="K10" s="1"/>
      <c r="L10" s="2"/>
      <c r="M10" s="30"/>
      <c r="N10">
        <f t="shared" si="0"/>
        <v>0</v>
      </c>
      <c r="O10">
        <f t="shared" si="2"/>
        <v>0</v>
      </c>
      <c r="P10">
        <f t="shared" si="1"/>
        <v>0</v>
      </c>
      <c r="Q10">
        <f t="shared" si="1"/>
        <v>0</v>
      </c>
      <c r="R10">
        <f t="shared" si="1"/>
        <v>0</v>
      </c>
      <c r="S10">
        <f t="shared" si="1"/>
        <v>0</v>
      </c>
      <c r="T10">
        <f t="shared" si="1"/>
        <v>0</v>
      </c>
      <c r="U10">
        <f t="shared" si="1"/>
        <v>0</v>
      </c>
      <c r="V10">
        <f t="shared" si="1"/>
        <v>0</v>
      </c>
    </row>
    <row r="11" spans="1:22" x14ac:dyDescent="0.25">
      <c r="A11" s="7" t="s">
        <v>18</v>
      </c>
      <c r="B11" s="8" t="s">
        <v>17</v>
      </c>
      <c r="C11" s="8" t="s">
        <v>22</v>
      </c>
      <c r="D11" s="8">
        <v>5.6</v>
      </c>
      <c r="E11" s="1"/>
      <c r="F11" s="1"/>
      <c r="G11" s="1"/>
      <c r="H11" s="5"/>
      <c r="I11" s="11"/>
      <c r="J11" s="1"/>
      <c r="K11" s="1"/>
      <c r="L11" s="2"/>
      <c r="M11" s="30"/>
      <c r="N11">
        <f t="shared" si="0"/>
        <v>0</v>
      </c>
      <c r="O11">
        <f t="shared" si="2"/>
        <v>0</v>
      </c>
      <c r="P11">
        <f t="shared" si="1"/>
        <v>0</v>
      </c>
      <c r="Q11">
        <f t="shared" si="1"/>
        <v>0</v>
      </c>
      <c r="R11">
        <f t="shared" si="1"/>
        <v>0</v>
      </c>
      <c r="S11">
        <f t="shared" si="1"/>
        <v>0</v>
      </c>
      <c r="T11">
        <f t="shared" si="1"/>
        <v>0</v>
      </c>
      <c r="U11">
        <f t="shared" si="1"/>
        <v>0</v>
      </c>
      <c r="V11">
        <f t="shared" si="1"/>
        <v>0</v>
      </c>
    </row>
    <row r="12" spans="1:22" x14ac:dyDescent="0.25">
      <c r="A12" s="7" t="s">
        <v>19</v>
      </c>
      <c r="B12" s="8" t="s">
        <v>4</v>
      </c>
      <c r="C12" s="8" t="s">
        <v>21</v>
      </c>
      <c r="D12" s="8">
        <v>3</v>
      </c>
      <c r="E12" s="1"/>
      <c r="F12" s="1"/>
      <c r="G12" s="1"/>
      <c r="H12" s="5"/>
      <c r="I12" s="11"/>
      <c r="J12" s="1"/>
      <c r="K12" s="1"/>
      <c r="L12" s="2"/>
      <c r="M12" s="30"/>
      <c r="N12">
        <f t="shared" si="0"/>
        <v>0</v>
      </c>
      <c r="O12">
        <f t="shared" si="2"/>
        <v>0</v>
      </c>
      <c r="P12">
        <f t="shared" si="1"/>
        <v>0</v>
      </c>
      <c r="Q12">
        <f t="shared" si="1"/>
        <v>0</v>
      </c>
      <c r="R12">
        <f t="shared" si="1"/>
        <v>0</v>
      </c>
      <c r="S12">
        <f t="shared" si="1"/>
        <v>0</v>
      </c>
      <c r="T12">
        <f t="shared" si="1"/>
        <v>0</v>
      </c>
      <c r="U12">
        <f t="shared" si="1"/>
        <v>0</v>
      </c>
      <c r="V12">
        <f>$D14*L14</f>
        <v>0</v>
      </c>
    </row>
    <row r="13" spans="1:22" x14ac:dyDescent="0.25">
      <c r="A13" s="7" t="s">
        <v>69</v>
      </c>
      <c r="B13" s="8" t="s">
        <v>70</v>
      </c>
      <c r="C13" s="8" t="s">
        <v>21</v>
      </c>
      <c r="D13" s="8">
        <v>3</v>
      </c>
      <c r="E13" s="1"/>
      <c r="F13" s="1"/>
      <c r="G13" s="1"/>
      <c r="H13" s="5"/>
      <c r="I13" s="11"/>
      <c r="J13" s="1"/>
      <c r="K13" s="1"/>
      <c r="L13" s="2"/>
      <c r="M13" s="30"/>
      <c r="N13">
        <f t="shared" si="0"/>
        <v>0</v>
      </c>
      <c r="O13">
        <f t="shared" si="2"/>
        <v>0</v>
      </c>
      <c r="P13">
        <f t="shared" si="1"/>
        <v>0</v>
      </c>
      <c r="Q13">
        <f t="shared" si="1"/>
        <v>0</v>
      </c>
      <c r="R13">
        <f t="shared" si="1"/>
        <v>0</v>
      </c>
      <c r="S13">
        <f t="shared" si="1"/>
        <v>0</v>
      </c>
      <c r="T13">
        <f t="shared" si="1"/>
        <v>0</v>
      </c>
      <c r="U13">
        <f t="shared" si="1"/>
        <v>0</v>
      </c>
      <c r="V13">
        <f t="shared" ref="V13" si="3">$D15*L15</f>
        <v>0</v>
      </c>
    </row>
    <row r="14" spans="1:22" x14ac:dyDescent="0.25">
      <c r="A14" s="7" t="s">
        <v>45</v>
      </c>
      <c r="B14" s="8" t="s">
        <v>46</v>
      </c>
      <c r="C14" s="8" t="s">
        <v>47</v>
      </c>
      <c r="D14" s="8">
        <v>2.2999999999999998</v>
      </c>
      <c r="E14" s="1"/>
      <c r="F14" s="1"/>
      <c r="G14" s="1"/>
      <c r="H14" s="5"/>
      <c r="I14" s="11"/>
      <c r="J14" s="1"/>
      <c r="K14" s="1"/>
      <c r="L14" s="2"/>
      <c r="M14" s="30"/>
      <c r="N14">
        <f t="shared" si="0"/>
        <v>0</v>
      </c>
      <c r="O14">
        <f t="shared" si="2"/>
        <v>0</v>
      </c>
      <c r="P14">
        <f t="shared" si="1"/>
        <v>0</v>
      </c>
      <c r="Q14">
        <f t="shared" si="1"/>
        <v>0</v>
      </c>
      <c r="R14">
        <f t="shared" si="1"/>
        <v>0</v>
      </c>
      <c r="S14">
        <f t="shared" si="1"/>
        <v>0</v>
      </c>
      <c r="T14">
        <f t="shared" si="1"/>
        <v>0</v>
      </c>
      <c r="U14">
        <f t="shared" si="1"/>
        <v>0</v>
      </c>
      <c r="V14">
        <f t="shared" si="1"/>
        <v>0</v>
      </c>
    </row>
    <row r="15" spans="1:22" x14ac:dyDescent="0.25">
      <c r="A15" s="7" t="s">
        <v>48</v>
      </c>
      <c r="B15" s="8" t="s">
        <v>49</v>
      </c>
      <c r="C15" s="8" t="s">
        <v>47</v>
      </c>
      <c r="D15" s="8">
        <v>2.2999999999999998</v>
      </c>
      <c r="E15" s="1"/>
      <c r="F15" s="1"/>
      <c r="G15" s="1"/>
      <c r="H15" s="5"/>
      <c r="I15" s="11"/>
      <c r="J15" s="1"/>
      <c r="K15" s="1"/>
      <c r="L15" s="2"/>
      <c r="M15" s="30"/>
      <c r="N15">
        <f>D17*E17</f>
        <v>0</v>
      </c>
      <c r="O15">
        <f>$D17*E17</f>
        <v>0</v>
      </c>
      <c r="P15">
        <f>$D17*F17</f>
        <v>0</v>
      </c>
      <c r="Q15">
        <f>$D17*G17</f>
        <v>0</v>
      </c>
      <c r="R15">
        <f>$D17*H17</f>
        <v>0</v>
      </c>
      <c r="S15">
        <f>$D17*I17</f>
        <v>0</v>
      </c>
      <c r="T15">
        <f>$D17*J17</f>
        <v>0</v>
      </c>
      <c r="U15">
        <f>$D17*K17</f>
        <v>0</v>
      </c>
      <c r="V15">
        <f>$D17*L17</f>
        <v>0</v>
      </c>
    </row>
    <row r="16" spans="1:22" x14ac:dyDescent="0.25">
      <c r="A16" s="7" t="s">
        <v>50</v>
      </c>
      <c r="B16" s="8" t="s">
        <v>51</v>
      </c>
      <c r="C16" s="8" t="s">
        <v>22</v>
      </c>
      <c r="D16" s="8">
        <v>3</v>
      </c>
      <c r="E16" s="1"/>
      <c r="F16" s="1"/>
      <c r="G16" s="1"/>
      <c r="H16" s="5"/>
      <c r="I16" s="11"/>
      <c r="J16" s="1"/>
      <c r="K16" s="1"/>
      <c r="L16" s="2"/>
      <c r="M16" s="30"/>
    </row>
    <row r="17" spans="1:21" ht="15.75" thickBot="1" x14ac:dyDescent="0.3">
      <c r="A17" s="9" t="s">
        <v>72</v>
      </c>
      <c r="B17" s="10" t="s">
        <v>71</v>
      </c>
      <c r="C17" s="10" t="s">
        <v>22</v>
      </c>
      <c r="D17" s="10">
        <v>3</v>
      </c>
      <c r="E17" s="3"/>
      <c r="F17" s="3"/>
      <c r="G17" s="3"/>
      <c r="H17" s="37"/>
      <c r="I17" s="12"/>
      <c r="J17" s="3"/>
      <c r="K17" s="3"/>
      <c r="L17" s="4"/>
      <c r="M17" s="30"/>
    </row>
    <row r="18" spans="1:21" x14ac:dyDescent="0.2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21" ht="15.75" thickBot="1" x14ac:dyDescent="0.3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21" ht="15.75" thickBot="1" x14ac:dyDescent="0.3">
      <c r="A20" s="47"/>
      <c r="B20" s="6"/>
      <c r="C20" s="13" t="s">
        <v>23</v>
      </c>
      <c r="D20" s="36" t="s">
        <v>33</v>
      </c>
      <c r="E20" s="36"/>
      <c r="F20" s="13" t="s">
        <v>52</v>
      </c>
      <c r="G20" s="13" t="s">
        <v>58</v>
      </c>
      <c r="H20" s="14" t="s">
        <v>68</v>
      </c>
      <c r="I20" s="30"/>
      <c r="J20" s="15" t="s">
        <v>53</v>
      </c>
      <c r="K20" s="30"/>
      <c r="L20" s="15" t="s">
        <v>57</v>
      </c>
      <c r="M20" s="30"/>
    </row>
    <row r="21" spans="1:21" ht="15.75" thickBot="1" x14ac:dyDescent="0.3">
      <c r="A21" s="48" t="str">
        <f>IF(C21&gt;60,"For Høy Effekt!!","OK")</f>
        <v>OK</v>
      </c>
      <c r="B21" s="44" t="s">
        <v>24</v>
      </c>
      <c r="C21" s="8">
        <f>SUM(O2:O15)</f>
        <v>0</v>
      </c>
      <c r="D21" s="34" t="str">
        <f>O35</f>
        <v/>
      </c>
      <c r="E21" s="34"/>
      <c r="F21" s="18">
        <f>P22</f>
        <v>0</v>
      </c>
      <c r="G21" s="19" t="str">
        <f>IFERROR(0.0175*2*D21/L$21,"")</f>
        <v/>
      </c>
      <c r="H21" s="22" t="str">
        <f>IFERROR(F21*G21,"")</f>
        <v/>
      </c>
      <c r="I21" s="30"/>
      <c r="J21" s="20">
        <f>O32</f>
        <v>0</v>
      </c>
      <c r="K21" s="30"/>
      <c r="L21" s="21">
        <v>2.5</v>
      </c>
      <c r="M21" s="30"/>
      <c r="O21" t="s">
        <v>32</v>
      </c>
      <c r="P21" t="s">
        <v>34</v>
      </c>
      <c r="Q21" s="32" t="s">
        <v>35</v>
      </c>
      <c r="R21" s="32"/>
      <c r="S21" t="s">
        <v>36</v>
      </c>
      <c r="T21" t="s">
        <v>54</v>
      </c>
      <c r="U21" t="s">
        <v>55</v>
      </c>
    </row>
    <row r="22" spans="1:21" ht="14.25" customHeight="1" x14ac:dyDescent="0.25">
      <c r="A22" s="49" t="str">
        <f>IF(C22&gt;60,"For Høy Effekt!!","OK")</f>
        <v>OK</v>
      </c>
      <c r="B22" s="44" t="s">
        <v>25</v>
      </c>
      <c r="C22" s="8">
        <f>SUM(P2:P15)</f>
        <v>0</v>
      </c>
      <c r="D22" s="34" t="str">
        <f t="shared" ref="D22:D28" si="4">O36</f>
        <v/>
      </c>
      <c r="E22" s="34"/>
      <c r="F22" s="18">
        <f t="shared" ref="F22:F28" si="5">P23</f>
        <v>0</v>
      </c>
      <c r="G22" s="19" t="str">
        <f t="shared" ref="G22:G28" si="6">IFERROR(0.0175*2*D22/L$21,"")</f>
        <v/>
      </c>
      <c r="H22" s="22" t="str">
        <f t="shared" ref="H22:H28" si="7">IFERROR(F22*G22,"")</f>
        <v/>
      </c>
      <c r="I22" s="30"/>
      <c r="J22" s="30"/>
      <c r="K22" s="30"/>
      <c r="L22" s="30"/>
      <c r="M22" s="30"/>
      <c r="N22" t="s">
        <v>24</v>
      </c>
      <c r="O22">
        <v>24</v>
      </c>
      <c r="P22">
        <f t="shared" ref="P22:P29" si="8">C21/O22</f>
        <v>0</v>
      </c>
      <c r="Q22" s="32">
        <v>4</v>
      </c>
      <c r="R22" s="32"/>
      <c r="S22" t="str">
        <f>IFERROR(Q22/P22,"")</f>
        <v/>
      </c>
      <c r="T22" s="17" t="e">
        <f>24/G21</f>
        <v>#VALUE!</v>
      </c>
      <c r="U22" s="17" t="e">
        <f>20/G21</f>
        <v>#VALUE!</v>
      </c>
    </row>
    <row r="23" spans="1:21" ht="14.25" customHeight="1" x14ac:dyDescent="0.25">
      <c r="A23" s="49" t="str">
        <f>IF(C23&gt;60,"For Høy Effekt!!","OK")</f>
        <v>OK</v>
      </c>
      <c r="B23" s="44" t="s">
        <v>26</v>
      </c>
      <c r="C23" s="8">
        <f>SUM(Q2:Q15)</f>
        <v>0</v>
      </c>
      <c r="D23" s="34" t="str">
        <f t="shared" si="4"/>
        <v/>
      </c>
      <c r="E23" s="34"/>
      <c r="F23" s="18">
        <f t="shared" si="5"/>
        <v>0</v>
      </c>
      <c r="G23" s="19" t="str">
        <f t="shared" si="6"/>
        <v/>
      </c>
      <c r="H23" s="22" t="str">
        <f t="shared" si="7"/>
        <v/>
      </c>
      <c r="I23" s="30"/>
      <c r="J23" s="30"/>
      <c r="K23" s="30"/>
      <c r="L23" s="30"/>
      <c r="M23" s="30"/>
      <c r="N23" t="s">
        <v>25</v>
      </c>
      <c r="O23">
        <v>24</v>
      </c>
      <c r="P23">
        <f t="shared" si="8"/>
        <v>0</v>
      </c>
      <c r="Q23" s="32">
        <v>4</v>
      </c>
      <c r="R23" s="32"/>
      <c r="S23" t="str">
        <f t="shared" ref="S23:S29" si="9">IFERROR(Q23/P23,"")</f>
        <v/>
      </c>
      <c r="T23" s="17" t="e">
        <f t="shared" ref="T23:T29" si="10">24/G22</f>
        <v>#VALUE!</v>
      </c>
      <c r="U23" s="17" t="e">
        <f t="shared" ref="U23:U29" si="11">20/G22</f>
        <v>#VALUE!</v>
      </c>
    </row>
    <row r="24" spans="1:21" ht="14.25" customHeight="1" thickBot="1" x14ac:dyDescent="0.3">
      <c r="A24" s="49" t="str">
        <f>IF(C24&gt;60,"For Høy Effekt!!","OK")</f>
        <v>OK</v>
      </c>
      <c r="B24" s="45" t="s">
        <v>27</v>
      </c>
      <c r="C24" s="10">
        <f>SUM(R2:R15)</f>
        <v>0</v>
      </c>
      <c r="D24" s="35" t="str">
        <f t="shared" si="4"/>
        <v/>
      </c>
      <c r="E24" s="35"/>
      <c r="F24" s="23">
        <f t="shared" si="5"/>
        <v>0</v>
      </c>
      <c r="G24" s="24" t="str">
        <f t="shared" si="6"/>
        <v/>
      </c>
      <c r="H24" s="25" t="str">
        <f t="shared" si="7"/>
        <v/>
      </c>
      <c r="I24" s="30"/>
      <c r="J24" s="30"/>
      <c r="K24" s="30"/>
      <c r="L24" s="30"/>
      <c r="M24" s="30"/>
      <c r="N24" t="s">
        <v>26</v>
      </c>
      <c r="O24">
        <v>24</v>
      </c>
      <c r="P24">
        <f t="shared" si="8"/>
        <v>0</v>
      </c>
      <c r="Q24" s="32">
        <v>4</v>
      </c>
      <c r="R24" s="32"/>
      <c r="S24" t="str">
        <f t="shared" si="9"/>
        <v/>
      </c>
      <c r="T24" s="17" t="e">
        <f t="shared" si="10"/>
        <v>#VALUE!</v>
      </c>
      <c r="U24" s="17" t="e">
        <f t="shared" si="11"/>
        <v>#VALUE!</v>
      </c>
    </row>
    <row r="25" spans="1:21" ht="14.25" customHeight="1" x14ac:dyDescent="0.25">
      <c r="A25" s="49" t="str">
        <f>IF(C25&gt;60,"For Høy Effekt!!","OK")</f>
        <v>OK</v>
      </c>
      <c r="B25" s="46" t="s">
        <v>28</v>
      </c>
      <c r="C25" s="26">
        <f>SUM(S2:S15)</f>
        <v>0</v>
      </c>
      <c r="D25" s="33" t="str">
        <f t="shared" si="4"/>
        <v/>
      </c>
      <c r="E25" s="33"/>
      <c r="F25" s="27">
        <f t="shared" si="5"/>
        <v>0</v>
      </c>
      <c r="G25" s="28" t="str">
        <f t="shared" si="6"/>
        <v/>
      </c>
      <c r="H25" s="29" t="str">
        <f t="shared" si="7"/>
        <v/>
      </c>
      <c r="I25" s="30"/>
      <c r="J25" s="30"/>
      <c r="K25" s="30"/>
      <c r="L25" s="30"/>
      <c r="M25" s="30"/>
      <c r="N25" t="s">
        <v>27</v>
      </c>
      <c r="O25">
        <v>24</v>
      </c>
      <c r="P25">
        <f t="shared" si="8"/>
        <v>0</v>
      </c>
      <c r="Q25" s="32">
        <v>4</v>
      </c>
      <c r="R25" s="32"/>
      <c r="S25" t="str">
        <f t="shared" si="9"/>
        <v/>
      </c>
      <c r="T25" s="17" t="e">
        <f t="shared" si="10"/>
        <v>#VALUE!</v>
      </c>
      <c r="U25" s="17" t="e">
        <f t="shared" si="11"/>
        <v>#VALUE!</v>
      </c>
    </row>
    <row r="26" spans="1:21" ht="14.25" customHeight="1" x14ac:dyDescent="0.25">
      <c r="A26" s="49" t="str">
        <f>IF(C26&gt;60,"For Høy Effekt!!","OK")</f>
        <v>OK</v>
      </c>
      <c r="B26" s="44" t="s">
        <v>29</v>
      </c>
      <c r="C26" s="8">
        <f>SUM(T2:T15)</f>
        <v>0</v>
      </c>
      <c r="D26" s="34" t="str">
        <f t="shared" si="4"/>
        <v/>
      </c>
      <c r="E26" s="34"/>
      <c r="F26" s="18">
        <f t="shared" si="5"/>
        <v>0</v>
      </c>
      <c r="G26" s="19" t="str">
        <f t="shared" si="6"/>
        <v/>
      </c>
      <c r="H26" s="22" t="str">
        <f t="shared" si="7"/>
        <v/>
      </c>
      <c r="I26" s="30"/>
      <c r="J26" s="30"/>
      <c r="K26" s="30"/>
      <c r="L26" s="30"/>
      <c r="M26" s="30"/>
      <c r="N26" t="s">
        <v>28</v>
      </c>
      <c r="O26">
        <v>24</v>
      </c>
      <c r="P26">
        <f t="shared" si="8"/>
        <v>0</v>
      </c>
      <c r="Q26" s="32">
        <v>4</v>
      </c>
      <c r="R26" s="32"/>
      <c r="S26" t="str">
        <f t="shared" si="9"/>
        <v/>
      </c>
      <c r="T26" s="17" t="e">
        <f t="shared" si="10"/>
        <v>#VALUE!</v>
      </c>
      <c r="U26" s="17" t="e">
        <f t="shared" si="11"/>
        <v>#VALUE!</v>
      </c>
    </row>
    <row r="27" spans="1:21" ht="14.25" customHeight="1" x14ac:dyDescent="0.25">
      <c r="A27" s="49" t="str">
        <f>IF(C27&gt;60,"For Høy Effekt!!","OK")</f>
        <v>OK</v>
      </c>
      <c r="B27" s="44" t="s">
        <v>30</v>
      </c>
      <c r="C27" s="8">
        <f>SUM(U2:U15)</f>
        <v>0</v>
      </c>
      <c r="D27" s="34" t="str">
        <f t="shared" si="4"/>
        <v/>
      </c>
      <c r="E27" s="34"/>
      <c r="F27" s="18">
        <f t="shared" si="5"/>
        <v>0</v>
      </c>
      <c r="G27" s="19" t="str">
        <f t="shared" si="6"/>
        <v/>
      </c>
      <c r="H27" s="22" t="str">
        <f t="shared" si="7"/>
        <v/>
      </c>
      <c r="I27" s="30"/>
      <c r="J27" s="30"/>
      <c r="K27" s="30"/>
      <c r="L27" s="30"/>
      <c r="M27" s="30"/>
      <c r="N27" t="s">
        <v>29</v>
      </c>
      <c r="O27">
        <v>24</v>
      </c>
      <c r="P27">
        <f t="shared" si="8"/>
        <v>0</v>
      </c>
      <c r="Q27" s="32">
        <v>4</v>
      </c>
      <c r="R27" s="32"/>
      <c r="S27" t="str">
        <f t="shared" si="9"/>
        <v/>
      </c>
      <c r="T27" s="17" t="e">
        <f t="shared" si="10"/>
        <v>#VALUE!</v>
      </c>
      <c r="U27" s="17" t="e">
        <f t="shared" si="11"/>
        <v>#VALUE!</v>
      </c>
    </row>
    <row r="28" spans="1:21" ht="15" customHeight="1" thickBot="1" x14ac:dyDescent="0.3">
      <c r="A28" s="50" t="str">
        <f>IF(C28&gt;60,"For Høy Effekt!!","OK")</f>
        <v>OK</v>
      </c>
      <c r="B28" s="45" t="s">
        <v>31</v>
      </c>
      <c r="C28" s="10">
        <f>SUM(V2:V15)</f>
        <v>0</v>
      </c>
      <c r="D28" s="35" t="str">
        <f t="shared" si="4"/>
        <v/>
      </c>
      <c r="E28" s="35"/>
      <c r="F28" s="23">
        <f t="shared" si="5"/>
        <v>0</v>
      </c>
      <c r="G28" s="24" t="str">
        <f t="shared" si="6"/>
        <v/>
      </c>
      <c r="H28" s="25" t="str">
        <f t="shared" si="7"/>
        <v/>
      </c>
      <c r="I28" s="30"/>
      <c r="J28" s="30"/>
      <c r="K28" s="30"/>
      <c r="L28" s="30"/>
      <c r="M28" s="30"/>
      <c r="N28" t="s">
        <v>30</v>
      </c>
      <c r="O28">
        <v>24</v>
      </c>
      <c r="P28">
        <f t="shared" si="8"/>
        <v>0</v>
      </c>
      <c r="Q28" s="32">
        <v>4</v>
      </c>
      <c r="R28" s="32"/>
      <c r="S28" t="str">
        <f t="shared" si="9"/>
        <v/>
      </c>
      <c r="T28" s="17" t="e">
        <f t="shared" si="10"/>
        <v>#VALUE!</v>
      </c>
      <c r="U28" s="17" t="e">
        <f t="shared" si="11"/>
        <v>#VALUE!</v>
      </c>
    </row>
    <row r="29" spans="1:21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t="s">
        <v>31</v>
      </c>
      <c r="O29">
        <v>24</v>
      </c>
      <c r="P29">
        <f t="shared" si="8"/>
        <v>0</v>
      </c>
      <c r="Q29" s="32">
        <v>4</v>
      </c>
      <c r="R29" s="32"/>
      <c r="S29" t="str">
        <f t="shared" si="9"/>
        <v/>
      </c>
      <c r="T29" s="17" t="e">
        <f t="shared" si="10"/>
        <v>#VALUE!</v>
      </c>
      <c r="U29" s="17" t="e">
        <f t="shared" si="11"/>
        <v>#VALUE!</v>
      </c>
    </row>
    <row r="30" spans="1:21" x14ac:dyDescent="0.25">
      <c r="A30" s="30"/>
      <c r="B30" s="31" t="str">
        <f>IF(J21&gt;400,"FOR HØY EFFEKT!! Benytt flere sentraler",IF(J21&gt;201,"Benytt TKT2408c grunnet effektbehov",""))</f>
        <v/>
      </c>
      <c r="C30" s="31"/>
      <c r="D30" s="31"/>
      <c r="E30" s="31"/>
      <c r="F30" s="31"/>
      <c r="G30" s="31"/>
      <c r="H30" s="31"/>
      <c r="I30" s="30"/>
      <c r="J30" s="30"/>
      <c r="K30" s="30"/>
      <c r="L30" s="30"/>
      <c r="M30" s="30"/>
    </row>
    <row r="31" spans="1:21" x14ac:dyDescent="0.25">
      <c r="A31" s="30"/>
      <c r="B31" s="31"/>
      <c r="C31" s="31"/>
      <c r="D31" s="31"/>
      <c r="E31" s="31"/>
      <c r="F31" s="31"/>
      <c r="G31" s="31"/>
      <c r="H31" s="31"/>
      <c r="I31" s="30"/>
      <c r="J31" s="30"/>
      <c r="K31" s="30"/>
      <c r="L31" s="30"/>
      <c r="M31" s="30"/>
    </row>
    <row r="32" spans="1:21" x14ac:dyDescent="0.25">
      <c r="A32" s="30"/>
      <c r="B32" s="31"/>
      <c r="C32" s="31"/>
      <c r="D32" s="31"/>
      <c r="E32" s="31"/>
      <c r="F32" s="31"/>
      <c r="G32" s="31"/>
      <c r="H32" s="31"/>
      <c r="I32" s="30"/>
      <c r="J32" s="30"/>
      <c r="K32" s="30"/>
      <c r="L32" s="30"/>
      <c r="M32" s="30"/>
      <c r="N32" t="s">
        <v>23</v>
      </c>
      <c r="O32">
        <f>SUM(C21:C28)</f>
        <v>0</v>
      </c>
    </row>
    <row r="33" spans="1:15" x14ac:dyDescent="0.25">
      <c r="A33" s="30"/>
      <c r="B33" s="31"/>
      <c r="C33" s="31"/>
      <c r="D33" s="31"/>
      <c r="E33" s="31"/>
      <c r="F33" s="31"/>
      <c r="G33" s="31"/>
      <c r="H33" s="31"/>
      <c r="I33" s="30"/>
      <c r="J33" s="30"/>
      <c r="K33" s="30"/>
      <c r="L33" s="30"/>
      <c r="M33" s="30"/>
    </row>
    <row r="34" spans="1:15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O34" t="s">
        <v>67</v>
      </c>
    </row>
    <row r="35" spans="1:15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t="s">
        <v>59</v>
      </c>
      <c r="O35" t="str">
        <f>IFERROR(S22*$L$21/0.0175/2,"")</f>
        <v/>
      </c>
    </row>
    <row r="36" spans="1:15" hidden="1" x14ac:dyDescent="0.25">
      <c r="N36" t="s">
        <v>60</v>
      </c>
      <c r="O36" t="str">
        <f t="shared" ref="O36:O42" si="12">IFERROR(S23*$L$21/0.0175/2,"")</f>
        <v/>
      </c>
    </row>
    <row r="37" spans="1:15" hidden="1" x14ac:dyDescent="0.25">
      <c r="N37" t="s">
        <v>61</v>
      </c>
      <c r="O37" t="str">
        <f t="shared" si="12"/>
        <v/>
      </c>
    </row>
    <row r="38" spans="1:15" hidden="1" x14ac:dyDescent="0.25">
      <c r="N38" t="s">
        <v>62</v>
      </c>
      <c r="O38" t="str">
        <f t="shared" si="12"/>
        <v/>
      </c>
    </row>
    <row r="39" spans="1:15" hidden="1" x14ac:dyDescent="0.25">
      <c r="N39" t="s">
        <v>63</v>
      </c>
      <c r="O39" t="str">
        <f t="shared" si="12"/>
        <v/>
      </c>
    </row>
    <row r="40" spans="1:15" hidden="1" x14ac:dyDescent="0.25">
      <c r="N40" t="s">
        <v>64</v>
      </c>
      <c r="O40" t="str">
        <f t="shared" si="12"/>
        <v/>
      </c>
    </row>
    <row r="41" spans="1:15" hidden="1" x14ac:dyDescent="0.25">
      <c r="N41" t="s">
        <v>65</v>
      </c>
      <c r="O41" t="str">
        <f t="shared" si="12"/>
        <v/>
      </c>
    </row>
    <row r="42" spans="1:15" hidden="1" x14ac:dyDescent="0.25">
      <c r="N42" t="s">
        <v>66</v>
      </c>
      <c r="O42" t="str">
        <f t="shared" si="12"/>
        <v/>
      </c>
    </row>
  </sheetData>
  <mergeCells count="19">
    <mergeCell ref="Q21:R21"/>
    <mergeCell ref="Q22:R22"/>
    <mergeCell ref="Q23:R23"/>
    <mergeCell ref="Q24:R24"/>
    <mergeCell ref="Q25:R25"/>
    <mergeCell ref="D25:E25"/>
    <mergeCell ref="D26:E26"/>
    <mergeCell ref="D27:E27"/>
    <mergeCell ref="D28:E28"/>
    <mergeCell ref="D20:E20"/>
    <mergeCell ref="D21:E21"/>
    <mergeCell ref="D22:E22"/>
    <mergeCell ref="D23:E23"/>
    <mergeCell ref="D24:E24"/>
    <mergeCell ref="B30:H33"/>
    <mergeCell ref="Q26:R26"/>
    <mergeCell ref="Q27:R27"/>
    <mergeCell ref="Q28:R28"/>
    <mergeCell ref="Q29:R29"/>
  </mergeCells>
  <phoneticPr fontId="1" type="noConversion"/>
  <conditionalFormatting sqref="B30:H33">
    <cfRule type="containsText" dxfId="10" priority="10" operator="containsText" text="tkt2408c">
      <formula>NOT(ISERROR(SEARCH("tkt2408c",B30)))</formula>
    </cfRule>
    <cfRule type="containsText" dxfId="9" priority="11" operator="containsText" text="sentraler">
      <formula>NOT(ISERROR(SEARCH("sentraler",B30)))</formula>
    </cfRule>
  </conditionalFormatting>
  <conditionalFormatting sqref="C21">
    <cfRule type="cellIs" dxfId="8" priority="9" operator="greaterThanOrEqual">
      <formula>61</formula>
    </cfRule>
  </conditionalFormatting>
  <conditionalFormatting sqref="C22">
    <cfRule type="cellIs" dxfId="7" priority="8" operator="greaterThanOrEqual">
      <formula>61</formula>
    </cfRule>
  </conditionalFormatting>
  <conditionalFormatting sqref="C23">
    <cfRule type="cellIs" dxfId="6" priority="7" operator="greaterThanOrEqual">
      <formula>61</formula>
    </cfRule>
  </conditionalFormatting>
  <conditionalFormatting sqref="C24">
    <cfRule type="cellIs" dxfId="5" priority="6" operator="greaterThanOrEqual">
      <formula>61</formula>
    </cfRule>
  </conditionalFormatting>
  <conditionalFormatting sqref="C25">
    <cfRule type="cellIs" dxfId="4" priority="5" operator="greaterThanOrEqual">
      <formula>61</formula>
    </cfRule>
  </conditionalFormatting>
  <conditionalFormatting sqref="C26">
    <cfRule type="cellIs" dxfId="3" priority="4" operator="greaterThanOrEqual">
      <formula>61</formula>
    </cfRule>
  </conditionalFormatting>
  <conditionalFormatting sqref="C27">
    <cfRule type="cellIs" dxfId="2" priority="3" operator="greaterThanOrEqual">
      <formula>61</formula>
    </cfRule>
  </conditionalFormatting>
  <conditionalFormatting sqref="C28">
    <cfRule type="cellIs" dxfId="1" priority="2" operator="greaterThanOrEqual">
      <formula>61</formula>
    </cfRule>
  </conditionalFormatting>
  <conditionalFormatting sqref="A21:A28">
    <cfRule type="containsText" dxfId="0" priority="1" operator="containsText" text="For Høy Effekt!!">
      <formula>NOT(ISERROR(SEARCH("For Høy Effekt!!",A21)))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C6F31EAC128B4DB5C467B04D61D136" ma:contentTypeVersion="15" ma:contentTypeDescription="Opprett et nytt dokument." ma:contentTypeScope="" ma:versionID="5539d04d024f3c4179696b555c59a294">
  <xsd:schema xmlns:xsd="http://www.w3.org/2001/XMLSchema" xmlns:xs="http://www.w3.org/2001/XMLSchema" xmlns:p="http://schemas.microsoft.com/office/2006/metadata/properties" xmlns:ns2="9497ab80-770e-4c2a-9a8e-e26f1e10de55" xmlns:ns3="4bb78a73-cfb8-4121-b7b0-7732cad117df" targetNamespace="http://schemas.microsoft.com/office/2006/metadata/properties" ma:root="true" ma:fieldsID="345a14ac5e8fa0dd7fbbb57471a9c252" ns2:_="" ns3:_="">
    <xsd:import namespace="9497ab80-770e-4c2a-9a8e-e26f1e10de55"/>
    <xsd:import namespace="4bb78a73-cfb8-4121-b7b0-7732cad117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7ab80-770e-4c2a-9a8e-e26f1e10de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4ca816d4-7601-4608-91e3-084e423934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b78a73-cfb8-4121-b7b0-7732cad117d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7c01bb7-8cc9-4a55-9688-5f4653d614b2}" ma:internalName="TaxCatchAll" ma:showField="CatchAllData" ma:web="4bb78a73-cfb8-4121-b7b0-7732cad117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97ab80-770e-4c2a-9a8e-e26f1e10de55">
      <Terms xmlns="http://schemas.microsoft.com/office/infopath/2007/PartnerControls"/>
    </lcf76f155ced4ddcb4097134ff3c332f>
    <TaxCatchAll xmlns="4bb78a73-cfb8-4121-b7b0-7732cad117df" xsi:nil="true"/>
  </documentManagement>
</p:properties>
</file>

<file path=customXml/itemProps1.xml><?xml version="1.0" encoding="utf-8"?>
<ds:datastoreItem xmlns:ds="http://schemas.openxmlformats.org/officeDocument/2006/customXml" ds:itemID="{52C83A2A-5083-45EB-9BE9-168D93181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97ab80-770e-4c2a-9a8e-e26f1e10de55"/>
    <ds:schemaRef ds:uri="4bb78a73-cfb8-4121-b7b0-7732cad117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6F2A16-5AA7-4BD1-B2AA-E2C78248B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06B67B-8741-4032-A740-C514DCDDDEE2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41d4a6b8-e374-44fb-a2af-0a2d3cf85646"/>
    <ds:schemaRef ds:uri="http://purl.org/dc/dcmitype/"/>
    <ds:schemaRef ds:uri="http://schemas.microsoft.com/office/2006/metadata/properties"/>
    <ds:schemaRef ds:uri="http://purl.org/dc/elements/1.1/"/>
    <ds:schemaRef ds:uri="9497ab80-770e-4c2a-9a8e-e26f1e10de55"/>
    <ds:schemaRef ds:uri="4bb78a73-cfb8-4121-b7b0-7732cad117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Maksimal kabellengde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Teigstad</dc:creator>
  <cp:lastModifiedBy>Christopher Teigstad</cp:lastModifiedBy>
  <dcterms:created xsi:type="dcterms:W3CDTF">2019-08-30T06:13:27Z</dcterms:created>
  <dcterms:modified xsi:type="dcterms:W3CDTF">2024-12-12T09:21:22Z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0x01010082C6F31EAC128B4DB5C467B04D61D136</vt:lpwstr>
  </property>
  <property fmtid="{D5CDD505-2E9C-101B-9397-08002B2CF9AE}" pid="3" name="MediaServiceImageTags">
    <vt:lpwstr/>
  </property>
</Properties>
</file>